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376" windowHeight="8856"/>
  </bookViews>
  <sheets>
    <sheet name="график" sheetId="1" r:id="rId1"/>
    <sheet name="кол-во часов" sheetId="2" r:id="rId2"/>
    <sheet name="инструкция" sheetId="3" r:id="rId3"/>
  </sheets>
  <calcPr calcId="125725"/>
</workbook>
</file>

<file path=xl/calcChain.xml><?xml version="1.0" encoding="utf-8"?>
<calcChain xmlns="http://schemas.openxmlformats.org/spreadsheetml/2006/main">
  <c r="DU8" i="1"/>
  <c r="EI8" s="1"/>
  <c r="DU9"/>
  <c r="EI9" s="1"/>
  <c r="DU10"/>
  <c r="DS8"/>
  <c r="EG8" s="1"/>
  <c r="DS9"/>
  <c r="EG9" s="1"/>
  <c r="DS10"/>
  <c r="DR8"/>
  <c r="EF8" s="1"/>
  <c r="DR9"/>
  <c r="EF9" s="1"/>
  <c r="DR10"/>
  <c r="DQ8"/>
  <c r="EE8" s="1"/>
  <c r="DQ9"/>
  <c r="DQ10"/>
  <c r="DP8"/>
  <c r="ED8" s="1"/>
  <c r="DP9"/>
  <c r="ED9" s="1"/>
  <c r="DP10"/>
  <c r="DO8"/>
  <c r="EC8" s="1"/>
  <c r="DO9"/>
  <c r="EC9" s="1"/>
  <c r="DO10"/>
  <c r="DN8"/>
  <c r="EB8" s="1"/>
  <c r="DN9"/>
  <c r="EB9" s="1"/>
  <c r="DN10"/>
  <c r="DM8"/>
  <c r="EA8" s="1"/>
  <c r="DM9"/>
  <c r="EA9" s="1"/>
  <c r="DM10"/>
  <c r="DL8"/>
  <c r="DZ8" s="1"/>
  <c r="DL9"/>
  <c r="DZ9" s="1"/>
  <c r="DL10"/>
  <c r="DK8"/>
  <c r="DY8" s="1"/>
  <c r="DK9"/>
  <c r="DK10"/>
  <c r="DJ8"/>
  <c r="DX8" s="1"/>
  <c r="DJ9"/>
  <c r="DJ10"/>
  <c r="DI8"/>
  <c r="DW8" s="1"/>
  <c r="DI9"/>
  <c r="DW9" s="1"/>
  <c r="DI10"/>
  <c r="DH8"/>
  <c r="DV8" s="1"/>
  <c r="DH9"/>
  <c r="DV9" s="1"/>
  <c r="DH10"/>
  <c r="DU11"/>
  <c r="EI11" s="1"/>
  <c r="DS11"/>
  <c r="EG11" s="1"/>
  <c r="DR11"/>
  <c r="EF11" s="1"/>
  <c r="DQ11"/>
  <c r="DP11"/>
  <c r="ED11" s="1"/>
  <c r="DO11"/>
  <c r="EC11" s="1"/>
  <c r="DN11"/>
  <c r="EB11" s="1"/>
  <c r="DM11"/>
  <c r="EA11" s="1"/>
  <c r="DL11"/>
  <c r="DZ11" s="1"/>
  <c r="DK11"/>
  <c r="DJ11"/>
  <c r="DI11"/>
  <c r="DW11" s="1"/>
  <c r="DH11"/>
  <c r="DV11" s="1"/>
</calcChain>
</file>

<file path=xl/sharedStrings.xml><?xml version="1.0" encoding="utf-8"?>
<sst xmlns="http://schemas.openxmlformats.org/spreadsheetml/2006/main" count="219" uniqueCount="49">
  <si>
    <t>Русский язык</t>
  </si>
  <si>
    <t>РУС</t>
  </si>
  <si>
    <t>Литература, литчтение</t>
  </si>
  <si>
    <t>ЛИТ</t>
  </si>
  <si>
    <t>МАТ</t>
  </si>
  <si>
    <t>Английский язык</t>
  </si>
  <si>
    <t>АНГ</t>
  </si>
  <si>
    <t>Математика</t>
  </si>
  <si>
    <t>ФЗР</t>
  </si>
  <si>
    <t>История</t>
  </si>
  <si>
    <t>ИСТ</t>
  </si>
  <si>
    <t>Обществознание</t>
  </si>
  <si>
    <t>ОБЩ</t>
  </si>
  <si>
    <t>География</t>
  </si>
  <si>
    <t>ГЕО</t>
  </si>
  <si>
    <t>Информатика</t>
  </si>
  <si>
    <t>ИНФ</t>
  </si>
  <si>
    <t>Физика</t>
  </si>
  <si>
    <t>ФИЗ</t>
  </si>
  <si>
    <t>Химия</t>
  </si>
  <si>
    <t>ХИМ</t>
  </si>
  <si>
    <t>Биология</t>
  </si>
  <si>
    <t>БИО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</si>
  <si>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</si>
  <si>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</si>
  <si>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</si>
  <si>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</si>
  <si>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</si>
  <si>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</si>
  <si>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ОБЗР</t>
  </si>
  <si>
    <t>ОБЗ</t>
  </si>
  <si>
    <t>УТВЕРЖДЕН</t>
  </si>
  <si>
    <t>____________________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</si>
  <si>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</si>
  <si>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</si>
  <si>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</si>
  <si>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</si>
  <si>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</si>
  <si>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</si>
  <si>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</si>
  <si>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</si>
  <si>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</si>
  <si>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</si>
  <si>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</si>
  <si>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</si>
  <si>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</si>
  <si>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</si>
  <si>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График оценочных процедур в Н(Ч)ОУ СОШ "КМШ"</t>
  </si>
  <si>
    <t>09.01.2025________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</si>
</sst>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8" tint="-0.499984740745262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70">
    <xf numFmtId="0" fontId="0" fillId="0" borderId="0" xfId="0"/>
    <xf numFmtId="0" fontId="14" fillId="0" borderId="0" xfId="0" applyFont="1"/>
    <xf numFmtId="0" fontId="16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2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6" fillId="10" borderId="4" xfId="0" applyFont="1" applyFill="1" applyBorder="1" applyAlignment="1">
      <alignment horizontal="left" vertical="top" wrapText="1"/>
    </xf>
    <xf numFmtId="0" fontId="16" fillId="10" borderId="2" xfId="0" applyFont="1" applyFill="1" applyBorder="1" applyAlignment="1">
      <alignment horizontal="left" vertical="top" wrapText="1"/>
    </xf>
    <xf numFmtId="0" fontId="21" fillId="0" borderId="0" xfId="0" applyFont="1" applyAlignment="1">
      <alignment vertical="center"/>
    </xf>
    <xf numFmtId="0" fontId="22" fillId="0" borderId="9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23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164" fontId="0" fillId="0" borderId="3" xfId="0" applyNumberFormat="1" applyBorder="1"/>
    <xf numFmtId="164" fontId="26" fillId="0" borderId="3" xfId="0" applyNumberFormat="1" applyFont="1" applyBorder="1"/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64" fontId="26" fillId="0" borderId="12" xfId="0" applyNumberFormat="1" applyFont="1" applyBorder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0" fillId="0" borderId="0" xfId="0" applyFont="1"/>
    <xf numFmtId="0" fontId="30" fillId="0" borderId="3" xfId="0" applyFont="1" applyBorder="1"/>
    <xf numFmtId="0" fontId="22" fillId="17" borderId="3" xfId="0" applyFont="1" applyFill="1" applyBorder="1" applyAlignment="1">
      <alignment horizontal="center" vertical="center"/>
    </xf>
    <xf numFmtId="0" fontId="22" fillId="16" borderId="3" xfId="0" applyFont="1" applyFill="1" applyBorder="1" applyAlignment="1">
      <alignment horizontal="center" vertical="center"/>
    </xf>
    <xf numFmtId="0" fontId="22" fillId="12" borderId="3" xfId="0" applyFont="1" applyFill="1" applyBorder="1" applyAlignment="1">
      <alignment horizontal="center" vertical="center"/>
    </xf>
    <xf numFmtId="0" fontId="22" fillId="13" borderId="3" xfId="0" applyFont="1" applyFill="1" applyBorder="1" applyAlignment="1">
      <alignment horizontal="center" vertical="center"/>
    </xf>
    <xf numFmtId="0" fontId="22" fillId="15" borderId="6" xfId="0" applyFont="1" applyFill="1" applyBorder="1" applyAlignment="1">
      <alignment horizontal="center" vertical="center"/>
    </xf>
    <xf numFmtId="0" fontId="22" fillId="15" borderId="8" xfId="0" applyFont="1" applyFill="1" applyBorder="1" applyAlignment="1">
      <alignment horizontal="center" vertical="center"/>
    </xf>
    <xf numFmtId="0" fontId="22" fillId="14" borderId="3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8" fillId="11" borderId="0" xfId="0" applyFont="1" applyFill="1" applyAlignment="1">
      <alignment horizont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I543"/>
  <sheetViews>
    <sheetView tabSelected="1" zoomScale="120" zoomScaleNormal="120" workbookViewId="0">
      <pane xSplit="4" ySplit="7" topLeftCell="DB8" activePane="bottomRight" state="frozen"/>
      <selection pane="topRight" activeCell="E1" sqref="E1"/>
      <selection pane="bottomLeft" activeCell="A8" sqref="A8"/>
      <selection pane="bottomRight" activeCell="CP8" sqref="CP8"/>
    </sheetView>
  </sheetViews>
  <sheetFormatPr defaultRowHeight="15" customHeight="1"/>
  <cols>
    <col min="1" max="1" width="14.296875" style="3" customWidth="1"/>
    <col min="2" max="2" width="5.3984375" style="5" customWidth="1"/>
    <col min="3" max="3" width="2.19921875" customWidth="1"/>
    <col min="4" max="4" width="5.3984375" style="25" customWidth="1"/>
    <col min="5" max="6" width="4.69921875" style="9" customWidth="1"/>
    <col min="7" max="7" width="4.69921875" style="30" customWidth="1"/>
    <col min="8" max="22" width="4.69921875" style="9" customWidth="1"/>
    <col min="23" max="23" width="4.8984375" style="9" customWidth="1"/>
    <col min="24" max="76" width="4.69921875" style="9" customWidth="1"/>
    <col min="77" max="77" width="4.69921875" style="30" customWidth="1"/>
    <col min="78" max="83" width="4.69921875" style="9" customWidth="1"/>
    <col min="84" max="84" width="5.59765625" style="9" customWidth="1"/>
    <col min="85" max="95" width="4.69921875" style="9" customWidth="1"/>
    <col min="96" max="102" width="4.69921875" style="30" customWidth="1"/>
    <col min="103" max="103" width="4.69921875" style="9" customWidth="1"/>
    <col min="104" max="107" width="4.69921875" style="30" customWidth="1"/>
    <col min="108" max="111" width="4.69921875" style="9" customWidth="1"/>
    <col min="112" max="125" width="4.69921875" style="7" customWidth="1"/>
    <col min="126" max="137" width="7.796875" bestFit="1" customWidth="1"/>
    <col min="138" max="138" width="7.796875" customWidth="1"/>
    <col min="139" max="139" width="7.796875" bestFit="1" customWidth="1"/>
    <col min="140" max="994" width="12.8984375" customWidth="1"/>
  </cols>
  <sheetData>
    <row r="2" spans="1:139" ht="34.200000000000003" customHeight="1">
      <c r="A2" s="64" t="s">
        <v>25</v>
      </c>
      <c r="B2" s="64"/>
      <c r="F2" s="66" t="s">
        <v>31</v>
      </c>
      <c r="G2" s="66"/>
      <c r="H2" s="66"/>
      <c r="I2" s="66"/>
      <c r="J2" s="66"/>
    </row>
    <row r="3" spans="1:139" ht="19.95" customHeight="1">
      <c r="A3" s="16" t="s">
        <v>5</v>
      </c>
      <c r="B3" s="6" t="s">
        <v>6</v>
      </c>
      <c r="F3" s="68" t="s">
        <v>48</v>
      </c>
      <c r="G3" s="68"/>
      <c r="H3" s="68"/>
      <c r="I3" s="68"/>
      <c r="J3" s="68"/>
      <c r="K3" s="68"/>
      <c r="L3" s="68"/>
      <c r="M3" s="68"/>
      <c r="N3" s="68"/>
      <c r="R3" s="65" t="s">
        <v>47</v>
      </c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139" ht="19.95" customHeight="1">
      <c r="A4" s="17" t="s">
        <v>21</v>
      </c>
      <c r="B4" s="13" t="s">
        <v>22</v>
      </c>
      <c r="F4" s="67" t="s">
        <v>32</v>
      </c>
      <c r="G4" s="67"/>
      <c r="H4" s="67"/>
      <c r="I4" s="67"/>
      <c r="J4" s="67"/>
      <c r="K4" s="67"/>
      <c r="L4" s="67"/>
      <c r="M4" s="67"/>
      <c r="N4" s="67"/>
      <c r="R4" s="65" t="s">
        <v>41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18"/>
      <c r="AI4" s="18"/>
    </row>
    <row r="5" spans="1:139" ht="15" customHeight="1">
      <c r="A5" s="17" t="s">
        <v>13</v>
      </c>
      <c r="B5" s="14" t="s">
        <v>14</v>
      </c>
    </row>
    <row r="6" spans="1:139" s="4" customFormat="1" ht="30" customHeight="1">
      <c r="A6" s="17" t="s">
        <v>15</v>
      </c>
      <c r="B6" s="6" t="s">
        <v>16</v>
      </c>
      <c r="D6" s="19"/>
      <c r="E6" s="58" t="s">
        <v>34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 t="s">
        <v>35</v>
      </c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60" t="s">
        <v>36</v>
      </c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2" t="s">
        <v>37</v>
      </c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57" t="s">
        <v>38</v>
      </c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63" t="s">
        <v>26</v>
      </c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56" t="s">
        <v>39</v>
      </c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</row>
    <row r="7" spans="1:139" s="4" customFormat="1" ht="18" customHeight="1">
      <c r="A7" s="17" t="s">
        <v>9</v>
      </c>
      <c r="B7" s="6" t="s">
        <v>10</v>
      </c>
      <c r="D7" s="20" t="s">
        <v>27</v>
      </c>
      <c r="E7" s="21">
        <v>9</v>
      </c>
      <c r="F7" s="21">
        <v>10</v>
      </c>
      <c r="G7" s="21">
        <v>11</v>
      </c>
      <c r="H7" s="21">
        <v>13</v>
      </c>
      <c r="I7" s="21">
        <v>14</v>
      </c>
      <c r="J7" s="21">
        <v>15</v>
      </c>
      <c r="K7" s="21">
        <v>16</v>
      </c>
      <c r="L7" s="21">
        <v>17</v>
      </c>
      <c r="M7" s="21">
        <v>18</v>
      </c>
      <c r="N7" s="21">
        <v>20</v>
      </c>
      <c r="O7" s="21">
        <v>21</v>
      </c>
      <c r="P7" s="21">
        <v>22</v>
      </c>
      <c r="Q7" s="21">
        <v>23</v>
      </c>
      <c r="R7" s="21">
        <v>24</v>
      </c>
      <c r="S7" s="21">
        <v>25</v>
      </c>
      <c r="T7" s="21">
        <v>27</v>
      </c>
      <c r="U7" s="21">
        <v>28</v>
      </c>
      <c r="V7" s="21">
        <v>29</v>
      </c>
      <c r="W7" s="21">
        <v>30</v>
      </c>
      <c r="X7" s="21">
        <v>31</v>
      </c>
      <c r="Y7" s="21">
        <v>1</v>
      </c>
      <c r="Z7" s="22">
        <v>3</v>
      </c>
      <c r="AA7" s="22">
        <v>4</v>
      </c>
      <c r="AB7" s="22">
        <v>5</v>
      </c>
      <c r="AC7" s="22">
        <v>6</v>
      </c>
      <c r="AD7" s="22">
        <v>7</v>
      </c>
      <c r="AE7" s="22">
        <v>8</v>
      </c>
      <c r="AF7" s="22">
        <v>10</v>
      </c>
      <c r="AG7" s="22">
        <v>11</v>
      </c>
      <c r="AH7" s="22">
        <v>12</v>
      </c>
      <c r="AI7" s="22">
        <v>13</v>
      </c>
      <c r="AJ7" s="22">
        <v>14</v>
      </c>
      <c r="AK7" s="22">
        <v>15</v>
      </c>
      <c r="AL7" s="22">
        <v>17</v>
      </c>
      <c r="AM7" s="22">
        <v>18</v>
      </c>
      <c r="AN7" s="22">
        <v>19</v>
      </c>
      <c r="AO7" s="22">
        <v>20</v>
      </c>
      <c r="AP7" s="22">
        <v>21</v>
      </c>
      <c r="AQ7" s="22">
        <v>22</v>
      </c>
      <c r="AR7" s="22">
        <v>24</v>
      </c>
      <c r="AS7" s="22">
        <v>25</v>
      </c>
      <c r="AT7" s="22">
        <v>26</v>
      </c>
      <c r="AU7" s="22">
        <v>27</v>
      </c>
      <c r="AV7" s="22">
        <v>28</v>
      </c>
      <c r="AW7" s="22">
        <v>1</v>
      </c>
      <c r="AX7" s="22">
        <v>3</v>
      </c>
      <c r="AY7" s="4">
        <v>4</v>
      </c>
      <c r="AZ7" s="22">
        <v>5</v>
      </c>
      <c r="BA7" s="4">
        <v>6</v>
      </c>
      <c r="BB7" s="22">
        <v>7</v>
      </c>
      <c r="BC7" s="4">
        <v>10</v>
      </c>
      <c r="BD7" s="22">
        <v>11</v>
      </c>
      <c r="BE7" s="22">
        <v>12</v>
      </c>
      <c r="BF7" s="4">
        <v>13</v>
      </c>
      <c r="BG7" s="22">
        <v>14</v>
      </c>
      <c r="BH7" s="22">
        <v>15</v>
      </c>
      <c r="BI7" s="22">
        <v>16</v>
      </c>
      <c r="BJ7" s="4">
        <v>17</v>
      </c>
      <c r="BK7" s="22">
        <v>18</v>
      </c>
      <c r="BL7" s="4">
        <v>19</v>
      </c>
      <c r="BM7" s="22">
        <v>20</v>
      </c>
      <c r="BN7" s="4">
        <v>21</v>
      </c>
      <c r="BO7" s="22">
        <v>22</v>
      </c>
      <c r="BP7" s="22">
        <v>31</v>
      </c>
      <c r="BQ7" s="22">
        <v>1</v>
      </c>
      <c r="BR7" s="22">
        <v>2</v>
      </c>
      <c r="BS7" s="22">
        <v>3</v>
      </c>
      <c r="BT7" s="22">
        <v>4</v>
      </c>
      <c r="BU7" s="22">
        <v>5</v>
      </c>
      <c r="BV7" s="22">
        <v>7</v>
      </c>
      <c r="BW7" s="4">
        <v>8</v>
      </c>
      <c r="BX7" s="22">
        <v>9</v>
      </c>
      <c r="BY7" s="4">
        <v>10</v>
      </c>
      <c r="BZ7" s="22">
        <v>11</v>
      </c>
      <c r="CA7" s="4">
        <v>12</v>
      </c>
      <c r="CB7" s="22">
        <v>13</v>
      </c>
      <c r="CC7" s="22">
        <v>14</v>
      </c>
      <c r="CD7" s="22">
        <v>15</v>
      </c>
      <c r="CE7" s="22">
        <v>16</v>
      </c>
      <c r="CF7" s="22">
        <v>17</v>
      </c>
      <c r="CG7" s="22">
        <v>18</v>
      </c>
      <c r="CH7" s="22">
        <v>19</v>
      </c>
      <c r="CI7" s="22">
        <v>21</v>
      </c>
      <c r="CJ7" s="22">
        <v>22</v>
      </c>
      <c r="CK7" s="22">
        <v>23</v>
      </c>
      <c r="CL7" s="22">
        <v>24</v>
      </c>
      <c r="CM7" s="22">
        <v>25</v>
      </c>
      <c r="CN7" s="22">
        <v>26</v>
      </c>
      <c r="CO7" s="22">
        <v>28</v>
      </c>
      <c r="CP7" s="22">
        <v>29</v>
      </c>
      <c r="CQ7" s="22">
        <v>30</v>
      </c>
      <c r="CR7" s="22">
        <v>5</v>
      </c>
      <c r="CS7" s="22">
        <v>6</v>
      </c>
      <c r="CT7" s="23">
        <v>7</v>
      </c>
      <c r="CU7" s="22">
        <v>12</v>
      </c>
      <c r="CV7" s="23">
        <v>13</v>
      </c>
      <c r="CW7" s="22">
        <v>14</v>
      </c>
      <c r="CX7" s="23">
        <v>15</v>
      </c>
      <c r="CY7" s="22">
        <v>16</v>
      </c>
      <c r="CZ7" s="22">
        <v>17</v>
      </c>
      <c r="DA7" s="23">
        <v>19</v>
      </c>
      <c r="DB7" s="22">
        <v>20</v>
      </c>
      <c r="DC7" s="23">
        <v>21</v>
      </c>
      <c r="DD7" s="22">
        <v>22</v>
      </c>
      <c r="DE7" s="23">
        <v>23</v>
      </c>
      <c r="DF7" s="23">
        <v>24</v>
      </c>
      <c r="DG7" s="22">
        <v>26</v>
      </c>
      <c r="DH7" s="24" t="s">
        <v>1</v>
      </c>
      <c r="DI7" s="24" t="s">
        <v>4</v>
      </c>
      <c r="DJ7" s="24" t="s">
        <v>22</v>
      </c>
      <c r="DK7" s="24" t="s">
        <v>14</v>
      </c>
      <c r="DL7" s="24" t="s">
        <v>16</v>
      </c>
      <c r="DM7" s="24" t="s">
        <v>10</v>
      </c>
      <c r="DN7" s="24" t="s">
        <v>3</v>
      </c>
      <c r="DO7" s="24" t="s">
        <v>12</v>
      </c>
      <c r="DP7" s="24" t="s">
        <v>18</v>
      </c>
      <c r="DQ7" s="24" t="s">
        <v>20</v>
      </c>
      <c r="DR7" s="24" t="s">
        <v>6</v>
      </c>
      <c r="DS7" s="24" t="s">
        <v>24</v>
      </c>
      <c r="DT7" s="24" t="s">
        <v>8</v>
      </c>
      <c r="DU7" s="24" t="s">
        <v>30</v>
      </c>
      <c r="DV7" s="33" t="s">
        <v>1</v>
      </c>
      <c r="DW7" s="33" t="s">
        <v>4</v>
      </c>
      <c r="DX7" s="33" t="s">
        <v>22</v>
      </c>
      <c r="DY7" s="33" t="s">
        <v>14</v>
      </c>
      <c r="DZ7" s="33" t="s">
        <v>16</v>
      </c>
      <c r="EA7" s="33" t="s">
        <v>10</v>
      </c>
      <c r="EB7" s="33" t="s">
        <v>3</v>
      </c>
      <c r="EC7" s="33" t="s">
        <v>12</v>
      </c>
      <c r="ED7" s="33" t="s">
        <v>18</v>
      </c>
      <c r="EE7" s="33" t="s">
        <v>20</v>
      </c>
      <c r="EF7" s="33" t="s">
        <v>6</v>
      </c>
      <c r="EG7" s="33" t="s">
        <v>24</v>
      </c>
      <c r="EH7" s="33" t="s">
        <v>8</v>
      </c>
      <c r="EI7" s="33" t="s">
        <v>30</v>
      </c>
    </row>
    <row r="8" spans="1:139" ht="18" customHeight="1">
      <c r="A8" s="17" t="s">
        <v>23</v>
      </c>
      <c r="B8" s="6" t="s">
        <v>24</v>
      </c>
      <c r="D8" s="26">
        <v>9</v>
      </c>
      <c r="E8" s="42"/>
      <c r="F8" s="43" t="s">
        <v>18</v>
      </c>
      <c r="G8" s="43"/>
      <c r="H8" s="43"/>
      <c r="I8" s="43"/>
      <c r="J8" s="43"/>
      <c r="K8" s="43"/>
      <c r="L8" s="43"/>
      <c r="M8" s="43"/>
      <c r="N8" s="43" t="s">
        <v>1</v>
      </c>
      <c r="O8" s="43" t="s">
        <v>10</v>
      </c>
      <c r="P8" s="43"/>
      <c r="Q8" s="43"/>
      <c r="R8" s="43" t="s">
        <v>3</v>
      </c>
      <c r="S8" s="43"/>
      <c r="T8" s="43"/>
      <c r="U8" s="43"/>
      <c r="V8" s="43"/>
      <c r="W8" s="43"/>
      <c r="X8" s="43" t="s">
        <v>16</v>
      </c>
      <c r="Y8" s="43" t="s">
        <v>8</v>
      </c>
      <c r="Z8" s="43" t="s">
        <v>14</v>
      </c>
      <c r="AA8" s="43" t="s">
        <v>1</v>
      </c>
      <c r="AB8" s="43" t="s">
        <v>12</v>
      </c>
      <c r="AC8" s="43"/>
      <c r="AD8" s="43" t="s">
        <v>6</v>
      </c>
      <c r="AE8" s="43"/>
      <c r="AF8" s="43"/>
      <c r="AG8" s="43"/>
      <c r="AH8" s="43" t="s">
        <v>4</v>
      </c>
      <c r="AI8" s="43" t="s">
        <v>30</v>
      </c>
      <c r="AJ8" s="43"/>
      <c r="AK8" s="43" t="s">
        <v>20</v>
      </c>
      <c r="AL8" s="43"/>
      <c r="AM8" s="43"/>
      <c r="AN8" s="43"/>
      <c r="AO8" s="43" t="s">
        <v>24</v>
      </c>
      <c r="AP8" s="43"/>
      <c r="AQ8" s="43"/>
      <c r="AR8" s="43" t="s">
        <v>4</v>
      </c>
      <c r="AS8" s="43"/>
      <c r="AT8" s="43"/>
      <c r="AU8" s="43" t="s">
        <v>22</v>
      </c>
      <c r="AV8" s="43"/>
      <c r="AW8" s="43" t="s">
        <v>20</v>
      </c>
      <c r="AX8" s="43" t="s">
        <v>1</v>
      </c>
      <c r="AY8" s="43" t="s">
        <v>6</v>
      </c>
      <c r="AZ8" s="43" t="s">
        <v>12</v>
      </c>
      <c r="BA8" s="43"/>
      <c r="BB8" s="43"/>
      <c r="BC8" s="43" t="s">
        <v>14</v>
      </c>
      <c r="BD8" s="43"/>
      <c r="BE8" s="43" t="s">
        <v>22</v>
      </c>
      <c r="BF8" s="43" t="s">
        <v>18</v>
      </c>
      <c r="BG8" s="43"/>
      <c r="BH8" s="43" t="s">
        <v>8</v>
      </c>
      <c r="BI8" s="43"/>
      <c r="BJ8" s="43"/>
      <c r="BK8" s="43" t="s">
        <v>10</v>
      </c>
      <c r="BL8" s="43" t="s">
        <v>3</v>
      </c>
      <c r="BM8" s="43" t="s">
        <v>4</v>
      </c>
      <c r="BN8" s="43" t="s">
        <v>1</v>
      </c>
      <c r="BO8" s="43"/>
      <c r="BP8" s="43"/>
      <c r="BQ8" s="43" t="s">
        <v>1</v>
      </c>
      <c r="BR8" s="43"/>
      <c r="BS8" s="43"/>
      <c r="BT8" s="43"/>
      <c r="BU8" s="43" t="s">
        <v>20</v>
      </c>
      <c r="BV8" s="43"/>
      <c r="BW8" s="43"/>
      <c r="BX8" s="43"/>
      <c r="BY8" s="43" t="s">
        <v>4</v>
      </c>
      <c r="BZ8" s="43"/>
      <c r="CA8" s="44"/>
      <c r="CB8" s="43"/>
      <c r="CC8" s="43"/>
      <c r="CD8" s="43"/>
      <c r="CE8" s="43" t="s">
        <v>3</v>
      </c>
      <c r="CF8" s="43" t="s">
        <v>24</v>
      </c>
      <c r="CG8" s="43"/>
      <c r="CH8" s="43"/>
      <c r="CI8" s="43"/>
      <c r="CJ8" s="43" t="s">
        <v>10</v>
      </c>
      <c r="CK8" s="43"/>
      <c r="CL8" s="43" t="s">
        <v>30</v>
      </c>
      <c r="CM8" s="43" t="s">
        <v>16</v>
      </c>
      <c r="CN8" s="43" t="s">
        <v>8</v>
      </c>
      <c r="CO8" s="43" t="s">
        <v>14</v>
      </c>
      <c r="CP8" s="43"/>
      <c r="CQ8" s="43" t="s">
        <v>12</v>
      </c>
      <c r="CR8" s="43" t="s">
        <v>1</v>
      </c>
      <c r="CS8" s="43"/>
      <c r="CT8" s="43"/>
      <c r="CU8" s="43" t="s">
        <v>14</v>
      </c>
      <c r="CV8" s="43" t="s">
        <v>10</v>
      </c>
      <c r="CW8" s="43" t="s">
        <v>22</v>
      </c>
      <c r="CX8" s="43" t="s">
        <v>18</v>
      </c>
      <c r="CY8" s="43"/>
      <c r="CZ8" s="43"/>
      <c r="DA8" s="43"/>
      <c r="DB8" s="43"/>
      <c r="DC8" s="43"/>
      <c r="DD8" s="43" t="s">
        <v>16</v>
      </c>
      <c r="DE8" s="43"/>
      <c r="DF8" s="43"/>
      <c r="DG8" s="43"/>
      <c r="DH8" s="8">
        <f t="shared" ref="DH8:DH10" si="0">COUNTIF(E8:DG8,"РУС")</f>
        <v>6</v>
      </c>
      <c r="DI8" s="11">
        <f t="shared" ref="DI8:DI10" si="1">COUNTIF(E8:DG8,"МАТ")</f>
        <v>4</v>
      </c>
      <c r="DJ8" s="8">
        <f t="shared" ref="DJ8:DJ10" si="2">COUNTIF(E8:DG8,"БИО")</f>
        <v>3</v>
      </c>
      <c r="DK8" s="8">
        <f t="shared" ref="DK8:DK10" si="3">COUNTIF(E8:DG8,"ГЕО")</f>
        <v>4</v>
      </c>
      <c r="DL8" s="8">
        <f t="shared" ref="DL8:DL10" si="4">COUNTIF(E8:DG8,"ИНФ")</f>
        <v>3</v>
      </c>
      <c r="DM8" s="8">
        <f t="shared" ref="DM8:DM10" si="5">COUNTIF(E8:DG8,"ИСТ")</f>
        <v>4</v>
      </c>
      <c r="DN8" s="8">
        <f t="shared" ref="DN8:DN10" si="6">COUNTIF(E8:DG8,"ЛИТ")</f>
        <v>3</v>
      </c>
      <c r="DO8" s="8">
        <f t="shared" ref="DO8:DO10" si="7">COUNTIF(E8:DG8,"ОБЩ")</f>
        <v>3</v>
      </c>
      <c r="DP8" s="8">
        <f t="shared" ref="DP8:DP10" si="8">COUNTIF(E8:DG8,"ФИЗ")</f>
        <v>3</v>
      </c>
      <c r="DQ8" s="8">
        <f t="shared" ref="DQ8:DQ10" si="9">COUNTIF(E8:DG8,"ХИМ")</f>
        <v>3</v>
      </c>
      <c r="DR8" s="8">
        <f t="shared" ref="DR8:DR10" si="10">COUNTIF(E8:DG8,"АНГ")</f>
        <v>2</v>
      </c>
      <c r="DS8" s="8">
        <f t="shared" ref="DS8:DS10" si="11">COUNTIF(E8:DG8,"КУБ")</f>
        <v>2</v>
      </c>
      <c r="DT8" s="8">
        <v>3</v>
      </c>
      <c r="DU8" s="8">
        <f t="shared" ref="DU8:DU10" si="12">COUNTIF(E8:DG8,"ОБЗ")</f>
        <v>2</v>
      </c>
      <c r="DV8" s="34">
        <f>DH8*100/('кол-во часов'!B6*18)</f>
        <v>11.111111111111111</v>
      </c>
      <c r="DW8" s="34">
        <f>DI8*100/('кол-во часов'!C6*18)</f>
        <v>3.7037037037037037</v>
      </c>
      <c r="DX8" s="34">
        <f>DJ8*100/('кол-во часов'!D6*18)</f>
        <v>16.666666666666668</v>
      </c>
      <c r="DY8" s="34">
        <f>DK8*100/('кол-во часов'!E6*18)</f>
        <v>22.222222222222221</v>
      </c>
      <c r="DZ8" s="34">
        <f>DL8*100/('кол-во часов'!F6*18)</f>
        <v>16.666666666666668</v>
      </c>
      <c r="EA8" s="34">
        <f>DM8*100/('кол-во часов'!G6*18)</f>
        <v>11.111111111111111</v>
      </c>
      <c r="EB8" s="34">
        <f>DN8*100/('кол-во часов'!H6*18)</f>
        <v>5.5555555555555554</v>
      </c>
      <c r="EC8" s="34">
        <f>DO8*100/('кол-во часов'!I6*18)</f>
        <v>4.166666666666667</v>
      </c>
      <c r="ED8" s="34">
        <f>DP8*100/('кол-во часов'!J6*18)</f>
        <v>8.3333333333333339</v>
      </c>
      <c r="EE8" s="34">
        <f>DQ8*100/('кол-во часов'!K6*18)</f>
        <v>16.666666666666668</v>
      </c>
      <c r="EF8" s="34">
        <f>DR8*100/('кол-во часов'!L6*18)</f>
        <v>3.7037037037037037</v>
      </c>
      <c r="EG8" s="34">
        <f>DS8*100/('кол-во часов'!M6*18)</f>
        <v>11.111111111111111</v>
      </c>
      <c r="EH8" s="34">
        <v>10.1</v>
      </c>
      <c r="EI8" s="34">
        <f>DU8*100/('кол-во часов'!N6*18)</f>
        <v>11.111111111111111</v>
      </c>
    </row>
    <row r="9" spans="1:139" ht="18" customHeight="1">
      <c r="A9" s="17" t="s">
        <v>2</v>
      </c>
      <c r="B9" s="6" t="s">
        <v>3</v>
      </c>
      <c r="D9" s="26">
        <v>10</v>
      </c>
      <c r="E9" s="49"/>
      <c r="F9" s="49"/>
      <c r="G9" s="49"/>
      <c r="H9" s="52" t="s">
        <v>1</v>
      </c>
      <c r="I9" s="49"/>
      <c r="J9" s="52" t="s">
        <v>4</v>
      </c>
      <c r="K9" s="52" t="s">
        <v>20</v>
      </c>
      <c r="L9" s="52" t="s">
        <v>6</v>
      </c>
      <c r="M9" s="49"/>
      <c r="N9" s="49"/>
      <c r="O9" s="49"/>
      <c r="P9" s="52" t="s">
        <v>12</v>
      </c>
      <c r="Q9" s="49"/>
      <c r="R9" s="49"/>
      <c r="S9" s="49"/>
      <c r="T9" s="52" t="s">
        <v>14</v>
      </c>
      <c r="U9" s="52" t="s">
        <v>10</v>
      </c>
      <c r="V9" s="52" t="s">
        <v>3</v>
      </c>
      <c r="W9" s="49"/>
      <c r="X9" s="52" t="s">
        <v>18</v>
      </c>
      <c r="Y9" s="50" t="s">
        <v>8</v>
      </c>
      <c r="Z9" s="50" t="s">
        <v>14</v>
      </c>
      <c r="AA9" s="26"/>
      <c r="AB9" s="26"/>
      <c r="AC9" s="53" t="s">
        <v>22</v>
      </c>
      <c r="AD9" s="53" t="s">
        <v>16</v>
      </c>
      <c r="AE9" s="26"/>
      <c r="AF9" s="26"/>
      <c r="AG9" s="53" t="s">
        <v>6</v>
      </c>
      <c r="AH9" s="26"/>
      <c r="AI9" s="53" t="s">
        <v>24</v>
      </c>
      <c r="AJ9" s="26"/>
      <c r="AK9" s="43"/>
      <c r="AL9" s="43"/>
      <c r="AM9" s="43"/>
      <c r="AN9" s="43" t="s">
        <v>4</v>
      </c>
      <c r="AO9" s="43" t="s">
        <v>30</v>
      </c>
      <c r="AP9" s="43"/>
      <c r="AQ9" s="43"/>
      <c r="AR9" s="43"/>
      <c r="AS9" s="43"/>
      <c r="AT9" s="43"/>
      <c r="AU9" s="43"/>
      <c r="AV9" s="43" t="s">
        <v>3</v>
      </c>
      <c r="AW9" s="43"/>
      <c r="AX9" s="43"/>
      <c r="AY9" s="43"/>
      <c r="AZ9" s="43"/>
      <c r="BA9" s="43" t="s">
        <v>4</v>
      </c>
      <c r="BB9" s="43" t="s">
        <v>16</v>
      </c>
      <c r="BC9" s="43"/>
      <c r="BD9" s="43"/>
      <c r="BE9" s="43" t="s">
        <v>12</v>
      </c>
      <c r="BF9" s="43" t="s">
        <v>22</v>
      </c>
      <c r="BG9" s="43"/>
      <c r="BH9" s="43" t="s">
        <v>8</v>
      </c>
      <c r="BI9" s="43"/>
      <c r="BJ9" s="43" t="s">
        <v>1</v>
      </c>
      <c r="BK9" s="43"/>
      <c r="BL9" s="43"/>
      <c r="BM9" s="43"/>
      <c r="BN9" s="43" t="s">
        <v>6</v>
      </c>
      <c r="BO9" s="43"/>
      <c r="BP9" s="43" t="s">
        <v>4</v>
      </c>
      <c r="BQ9" s="43" t="s">
        <v>10</v>
      </c>
      <c r="BR9" s="43"/>
      <c r="BS9" s="43"/>
      <c r="BT9" s="43" t="s">
        <v>18</v>
      </c>
      <c r="BU9" s="43"/>
      <c r="BV9" s="43"/>
      <c r="BW9" s="43"/>
      <c r="BX9" s="43" t="s">
        <v>12</v>
      </c>
      <c r="BY9" s="43" t="s">
        <v>20</v>
      </c>
      <c r="BZ9" s="43"/>
      <c r="CA9" s="44"/>
      <c r="CB9" s="43"/>
      <c r="CC9" s="43"/>
      <c r="CD9" s="51" t="s">
        <v>1</v>
      </c>
      <c r="CE9" s="43"/>
      <c r="CF9" s="51" t="s">
        <v>12</v>
      </c>
      <c r="CG9" s="43" t="s">
        <v>3</v>
      </c>
      <c r="CH9" s="43"/>
      <c r="CI9" s="51" t="s">
        <v>4</v>
      </c>
      <c r="CJ9" s="43"/>
      <c r="CK9" s="51" t="s">
        <v>22</v>
      </c>
      <c r="CL9" s="43" t="s">
        <v>30</v>
      </c>
      <c r="CM9" s="43" t="s">
        <v>16</v>
      </c>
      <c r="CN9" s="43" t="s">
        <v>8</v>
      </c>
      <c r="CO9" s="43" t="s">
        <v>14</v>
      </c>
      <c r="CP9" s="43"/>
      <c r="CQ9" s="43"/>
      <c r="CR9" s="43" t="s">
        <v>1</v>
      </c>
      <c r="CS9" s="43"/>
      <c r="CT9" s="43"/>
      <c r="CU9" s="43"/>
      <c r="CV9" s="43" t="s">
        <v>6</v>
      </c>
      <c r="CW9" s="43" t="s">
        <v>12</v>
      </c>
      <c r="CX9" s="43" t="s">
        <v>24</v>
      </c>
      <c r="CY9" s="43" t="s">
        <v>3</v>
      </c>
      <c r="CZ9" s="43"/>
      <c r="DA9" s="43"/>
      <c r="DB9" s="43" t="s">
        <v>10</v>
      </c>
      <c r="DC9" s="43"/>
      <c r="DD9" s="43"/>
      <c r="DE9" s="43" t="s">
        <v>18</v>
      </c>
      <c r="DF9" s="43"/>
      <c r="DG9" s="43" t="s">
        <v>14</v>
      </c>
      <c r="DH9" s="8">
        <f t="shared" si="0"/>
        <v>4</v>
      </c>
      <c r="DI9" s="11">
        <f t="shared" si="1"/>
        <v>5</v>
      </c>
      <c r="DJ9" s="8">
        <f t="shared" si="2"/>
        <v>3</v>
      </c>
      <c r="DK9" s="8">
        <f t="shared" si="3"/>
        <v>4</v>
      </c>
      <c r="DL9" s="8">
        <f t="shared" si="4"/>
        <v>3</v>
      </c>
      <c r="DM9" s="8">
        <f t="shared" si="5"/>
        <v>3</v>
      </c>
      <c r="DN9" s="8">
        <f t="shared" si="6"/>
        <v>4</v>
      </c>
      <c r="DO9" s="8">
        <f t="shared" si="7"/>
        <v>5</v>
      </c>
      <c r="DP9" s="8">
        <f t="shared" si="8"/>
        <v>3</v>
      </c>
      <c r="DQ9" s="8">
        <f t="shared" si="9"/>
        <v>2</v>
      </c>
      <c r="DR9" s="8">
        <f t="shared" si="10"/>
        <v>4</v>
      </c>
      <c r="DS9" s="8">
        <f t="shared" si="11"/>
        <v>2</v>
      </c>
      <c r="DT9" s="8">
        <v>3</v>
      </c>
      <c r="DU9" s="8">
        <f t="shared" si="12"/>
        <v>2</v>
      </c>
      <c r="DV9" s="34">
        <f>DH9*100/('кол-во часов'!B7*18)</f>
        <v>7.4074074074074074</v>
      </c>
      <c r="DW9" s="34">
        <f>DI9*100/('кол-во часов'!C7*18)</f>
        <v>4.6296296296296298</v>
      </c>
      <c r="DX9" s="34">
        <v>16.7</v>
      </c>
      <c r="DY9" s="34">
        <v>22.2</v>
      </c>
      <c r="DZ9" s="34">
        <f>DL9*100/('кол-во часов'!F7*18)</f>
        <v>16.666666666666668</v>
      </c>
      <c r="EA9" s="34">
        <f>DM9*100/('кол-во часов'!G7*18)</f>
        <v>8.3333333333333339</v>
      </c>
      <c r="EB9" s="34">
        <f>DN9*100/('кол-во часов'!H7*18)</f>
        <v>7.4074074074074074</v>
      </c>
      <c r="EC9" s="34">
        <f>DO9*100/('кол-во часов'!I7*18)</f>
        <v>6.9444444444444446</v>
      </c>
      <c r="ED9" s="34">
        <f>DP9*100/('кол-во часов'!J7*18)</f>
        <v>8.3333333333333339</v>
      </c>
      <c r="EE9" s="34">
        <v>16.7</v>
      </c>
      <c r="EF9" s="34">
        <f>DR9*100/('кол-во часов'!L7*18)</f>
        <v>7.4074074074074074</v>
      </c>
      <c r="EG9" s="34">
        <f>DS9*100/('кол-во часов'!M7*18)</f>
        <v>11.111111111111111</v>
      </c>
      <c r="EH9" s="34">
        <v>10.1</v>
      </c>
      <c r="EI9" s="34">
        <f>DU9*100/('кол-во часов'!N7*18)</f>
        <v>11.111111111111111</v>
      </c>
    </row>
    <row r="10" spans="1:139" ht="18" customHeight="1">
      <c r="A10" s="17" t="s">
        <v>7</v>
      </c>
      <c r="B10" s="6" t="s">
        <v>4</v>
      </c>
      <c r="D10" s="26">
        <v>11</v>
      </c>
      <c r="E10" s="45"/>
      <c r="F10" s="45"/>
      <c r="G10" s="45"/>
      <c r="H10" s="45"/>
      <c r="I10" s="45"/>
      <c r="J10" s="45"/>
      <c r="K10" s="45"/>
      <c r="L10" s="45"/>
      <c r="M10" s="45"/>
      <c r="N10" s="46" t="s">
        <v>1</v>
      </c>
      <c r="O10" s="45"/>
      <c r="P10" s="45"/>
      <c r="Q10" s="45"/>
      <c r="R10" s="45"/>
      <c r="S10" s="45"/>
      <c r="T10" s="45"/>
      <c r="U10" s="45"/>
      <c r="V10" s="46" t="s">
        <v>8</v>
      </c>
      <c r="W10" s="46" t="s">
        <v>12</v>
      </c>
      <c r="X10" s="46" t="s">
        <v>18</v>
      </c>
      <c r="Y10" s="45"/>
      <c r="Z10" s="46" t="s">
        <v>4</v>
      </c>
      <c r="AA10" s="45"/>
      <c r="AB10" s="45"/>
      <c r="AC10" s="45"/>
      <c r="AD10" s="46" t="s">
        <v>3</v>
      </c>
      <c r="AE10" s="45"/>
      <c r="AF10" s="45"/>
      <c r="AG10" s="45"/>
      <c r="AH10" s="45"/>
      <c r="AI10" s="47" t="s">
        <v>10</v>
      </c>
      <c r="AJ10" s="47" t="s">
        <v>6</v>
      </c>
      <c r="AK10" s="47"/>
      <c r="AL10" s="47"/>
      <c r="AM10" s="47"/>
      <c r="AN10" s="47"/>
      <c r="AO10" s="47" t="s">
        <v>24</v>
      </c>
      <c r="AP10" s="47"/>
      <c r="AQ10" s="47"/>
      <c r="AR10" s="47"/>
      <c r="AS10" s="47" t="s">
        <v>18</v>
      </c>
      <c r="AT10" s="47" t="s">
        <v>8</v>
      </c>
      <c r="AU10" s="47" t="s">
        <v>12</v>
      </c>
      <c r="AV10" s="47" t="s">
        <v>16</v>
      </c>
      <c r="AW10" s="47"/>
      <c r="AX10" s="47"/>
      <c r="AY10" s="46" t="s">
        <v>1</v>
      </c>
      <c r="AZ10" s="47"/>
      <c r="BA10" s="47" t="s">
        <v>10</v>
      </c>
      <c r="BB10" s="47"/>
      <c r="BC10" s="47"/>
      <c r="BD10" s="47"/>
      <c r="BE10" s="47"/>
      <c r="BF10" s="47" t="s">
        <v>30</v>
      </c>
      <c r="BG10" s="47"/>
      <c r="BH10" s="47"/>
      <c r="BI10" s="47"/>
      <c r="BJ10" s="47" t="s">
        <v>4</v>
      </c>
      <c r="BK10" s="47"/>
      <c r="BL10" s="47"/>
      <c r="BM10" s="47"/>
      <c r="BN10" s="47"/>
      <c r="BO10" s="47" t="s">
        <v>12</v>
      </c>
      <c r="BP10" s="47"/>
      <c r="BQ10" s="47"/>
      <c r="BR10" s="47" t="s">
        <v>8</v>
      </c>
      <c r="BS10" s="47"/>
      <c r="BT10" s="47" t="s">
        <v>6</v>
      </c>
      <c r="BU10" s="47"/>
      <c r="BV10" s="47"/>
      <c r="BW10" s="47"/>
      <c r="BX10" s="47"/>
      <c r="BY10" s="47" t="s">
        <v>24</v>
      </c>
      <c r="BZ10" s="47"/>
      <c r="CA10" s="48"/>
      <c r="CB10" s="47"/>
      <c r="CC10" s="47"/>
      <c r="CD10" s="47"/>
      <c r="CE10" s="47" t="s">
        <v>3</v>
      </c>
      <c r="CF10" s="47" t="s">
        <v>10</v>
      </c>
      <c r="CG10" s="47"/>
      <c r="CH10" s="47"/>
      <c r="CI10" s="47" t="s">
        <v>4</v>
      </c>
      <c r="CJ10" s="47"/>
      <c r="CK10" s="47"/>
      <c r="CL10" s="47"/>
      <c r="CM10" s="47" t="s">
        <v>16</v>
      </c>
      <c r="CN10" s="47"/>
      <c r="CO10" s="47"/>
      <c r="CP10" s="47"/>
      <c r="CQ10" s="47"/>
      <c r="CR10" s="47"/>
      <c r="CS10" s="46" t="s">
        <v>1</v>
      </c>
      <c r="CT10" s="47" t="s">
        <v>3</v>
      </c>
      <c r="CU10" s="47" t="s">
        <v>4</v>
      </c>
      <c r="CV10" s="47" t="s">
        <v>6</v>
      </c>
      <c r="CW10" s="47"/>
      <c r="CX10" s="47" t="s">
        <v>30</v>
      </c>
      <c r="CY10" s="47"/>
      <c r="CZ10" s="47" t="s">
        <v>12</v>
      </c>
      <c r="DA10" s="47"/>
      <c r="DB10" s="47"/>
      <c r="DC10" s="47"/>
      <c r="DD10" s="47"/>
      <c r="DE10" s="47"/>
      <c r="DF10" s="47"/>
      <c r="DG10" s="47"/>
      <c r="DH10" s="8">
        <f t="shared" si="0"/>
        <v>3</v>
      </c>
      <c r="DI10" s="11">
        <f t="shared" si="1"/>
        <v>4</v>
      </c>
      <c r="DJ10" s="8">
        <f t="shared" si="2"/>
        <v>0</v>
      </c>
      <c r="DK10" s="8">
        <f t="shared" si="3"/>
        <v>0</v>
      </c>
      <c r="DL10" s="8">
        <f t="shared" si="4"/>
        <v>2</v>
      </c>
      <c r="DM10" s="8">
        <f t="shared" si="5"/>
        <v>3</v>
      </c>
      <c r="DN10" s="8">
        <f t="shared" si="6"/>
        <v>3</v>
      </c>
      <c r="DO10" s="8">
        <f t="shared" si="7"/>
        <v>4</v>
      </c>
      <c r="DP10" s="8">
        <f t="shared" si="8"/>
        <v>2</v>
      </c>
      <c r="DQ10" s="8">
        <f t="shared" si="9"/>
        <v>0</v>
      </c>
      <c r="DR10" s="8">
        <f t="shared" si="10"/>
        <v>3</v>
      </c>
      <c r="DS10" s="8">
        <f t="shared" si="11"/>
        <v>2</v>
      </c>
      <c r="DT10" s="8">
        <v>3</v>
      </c>
      <c r="DU10" s="8">
        <f t="shared" si="12"/>
        <v>2</v>
      </c>
      <c r="DV10" s="34">
        <v>7.2</v>
      </c>
      <c r="DW10" s="34">
        <v>4.2</v>
      </c>
      <c r="DX10" s="34">
        <v>0</v>
      </c>
      <c r="DY10" s="34">
        <v>0</v>
      </c>
      <c r="DZ10" s="34">
        <v>16.7</v>
      </c>
      <c r="EA10" s="34">
        <v>8.3000000000000007</v>
      </c>
      <c r="EB10" s="34">
        <v>7.4</v>
      </c>
      <c r="EC10" s="34">
        <v>6.8</v>
      </c>
      <c r="ED10" s="34">
        <v>8.3000000000000007</v>
      </c>
      <c r="EE10" s="34">
        <v>0</v>
      </c>
      <c r="EF10" s="34">
        <v>7.3</v>
      </c>
      <c r="EG10" s="34">
        <v>11.1</v>
      </c>
      <c r="EH10" s="34">
        <v>10.1</v>
      </c>
      <c r="EI10" s="34">
        <v>11.1</v>
      </c>
    </row>
    <row r="11" spans="1:139" s="27" customFormat="1" ht="15.75" customHeight="1">
      <c r="A11" s="17" t="s">
        <v>29</v>
      </c>
      <c r="B11" s="6" t="s">
        <v>30</v>
      </c>
      <c r="D11" s="25"/>
      <c r="E11" s="21">
        <v>9</v>
      </c>
      <c r="F11" s="21">
        <v>10</v>
      </c>
      <c r="G11" s="21">
        <v>11</v>
      </c>
      <c r="H11" s="21">
        <v>13</v>
      </c>
      <c r="I11" s="21">
        <v>14</v>
      </c>
      <c r="J11" s="21">
        <v>15</v>
      </c>
      <c r="K11" s="21">
        <v>16</v>
      </c>
      <c r="L11" s="21">
        <v>17</v>
      </c>
      <c r="M11" s="21">
        <v>18</v>
      </c>
      <c r="N11" s="21">
        <v>20</v>
      </c>
      <c r="O11" s="21">
        <v>21</v>
      </c>
      <c r="P11" s="21">
        <v>22</v>
      </c>
      <c r="Q11" s="21">
        <v>23</v>
      </c>
      <c r="R11" s="21">
        <v>24</v>
      </c>
      <c r="S11" s="21">
        <v>25</v>
      </c>
      <c r="T11" s="21">
        <v>27</v>
      </c>
      <c r="U11" s="21">
        <v>28</v>
      </c>
      <c r="V11" s="21">
        <v>29</v>
      </c>
      <c r="W11" s="21">
        <v>30</v>
      </c>
      <c r="X11" s="21">
        <v>31</v>
      </c>
      <c r="Y11" s="21">
        <v>1</v>
      </c>
      <c r="Z11" s="22">
        <v>3</v>
      </c>
      <c r="AA11" s="22">
        <v>4</v>
      </c>
      <c r="AB11" s="22">
        <v>5</v>
      </c>
      <c r="AC11" s="22">
        <v>6</v>
      </c>
      <c r="AD11" s="22">
        <v>7</v>
      </c>
      <c r="AE11" s="22">
        <v>8</v>
      </c>
      <c r="AF11" s="22">
        <v>10</v>
      </c>
      <c r="AG11" s="22">
        <v>11</v>
      </c>
      <c r="AH11" s="22">
        <v>12</v>
      </c>
      <c r="AI11" s="22">
        <v>13</v>
      </c>
      <c r="AJ11" s="22">
        <v>14</v>
      </c>
      <c r="AK11" s="22">
        <v>15</v>
      </c>
      <c r="AL11" s="22">
        <v>17</v>
      </c>
      <c r="AM11" s="22">
        <v>18</v>
      </c>
      <c r="AN11" s="22">
        <v>19</v>
      </c>
      <c r="AO11" s="22">
        <v>20</v>
      </c>
      <c r="AP11" s="22">
        <v>21</v>
      </c>
      <c r="AQ11" s="22">
        <v>22</v>
      </c>
      <c r="AR11" s="22">
        <v>24</v>
      </c>
      <c r="AS11" s="22">
        <v>25</v>
      </c>
      <c r="AT11" s="22">
        <v>26</v>
      </c>
      <c r="AU11" s="22">
        <v>27</v>
      </c>
      <c r="AV11" s="22">
        <v>28</v>
      </c>
      <c r="AW11" s="22">
        <v>1</v>
      </c>
      <c r="AX11" s="22">
        <v>3</v>
      </c>
      <c r="AY11" s="4">
        <v>4</v>
      </c>
      <c r="AZ11" s="22">
        <v>5</v>
      </c>
      <c r="BA11" s="4">
        <v>6</v>
      </c>
      <c r="BB11" s="22">
        <v>7</v>
      </c>
      <c r="BC11" s="4">
        <v>10</v>
      </c>
      <c r="BD11" s="22">
        <v>11</v>
      </c>
      <c r="BE11" s="22">
        <v>12</v>
      </c>
      <c r="BF11" s="4">
        <v>13</v>
      </c>
      <c r="BG11" s="22">
        <v>14</v>
      </c>
      <c r="BH11" s="22">
        <v>15</v>
      </c>
      <c r="BI11" s="22">
        <v>16</v>
      </c>
      <c r="BJ11" s="4">
        <v>17</v>
      </c>
      <c r="BK11" s="22">
        <v>18</v>
      </c>
      <c r="BL11" s="4">
        <v>19</v>
      </c>
      <c r="BM11" s="22">
        <v>20</v>
      </c>
      <c r="BN11" s="4">
        <v>21</v>
      </c>
      <c r="BO11" s="22">
        <v>22</v>
      </c>
      <c r="BP11" s="22">
        <v>31</v>
      </c>
      <c r="BQ11" s="22">
        <v>1</v>
      </c>
      <c r="BR11" s="22">
        <v>2</v>
      </c>
      <c r="BS11" s="22">
        <v>3</v>
      </c>
      <c r="BT11" s="22">
        <v>4</v>
      </c>
      <c r="BU11" s="22">
        <v>5</v>
      </c>
      <c r="BV11" s="22">
        <v>7</v>
      </c>
      <c r="BW11" s="4">
        <v>8</v>
      </c>
      <c r="BX11" s="22">
        <v>9</v>
      </c>
      <c r="BY11" s="4">
        <v>10</v>
      </c>
      <c r="BZ11" s="22">
        <v>11</v>
      </c>
      <c r="CA11" s="4">
        <v>12</v>
      </c>
      <c r="CB11" s="22">
        <v>13</v>
      </c>
      <c r="CC11" s="22">
        <v>14</v>
      </c>
      <c r="CD11" s="22">
        <v>15</v>
      </c>
      <c r="CE11" s="22">
        <v>16</v>
      </c>
      <c r="CF11" s="22">
        <v>17</v>
      </c>
      <c r="CG11" s="22">
        <v>18</v>
      </c>
      <c r="CH11" s="22">
        <v>19</v>
      </c>
      <c r="CI11" s="22">
        <v>21</v>
      </c>
      <c r="CJ11" s="22">
        <v>22</v>
      </c>
      <c r="CK11" s="22">
        <v>23</v>
      </c>
      <c r="CL11" s="22">
        <v>24</v>
      </c>
      <c r="CM11" s="22">
        <v>25</v>
      </c>
      <c r="CN11" s="22">
        <v>26</v>
      </c>
      <c r="CO11" s="22">
        <v>28</v>
      </c>
      <c r="CP11" s="22">
        <v>29</v>
      </c>
      <c r="CQ11" s="22">
        <v>30</v>
      </c>
      <c r="CR11" s="22">
        <v>5</v>
      </c>
      <c r="CS11" s="22">
        <v>6</v>
      </c>
      <c r="CT11" s="23">
        <v>7</v>
      </c>
      <c r="CU11" s="22">
        <v>12</v>
      </c>
      <c r="CV11" s="23">
        <v>13</v>
      </c>
      <c r="CW11" s="22">
        <v>14</v>
      </c>
      <c r="CX11" s="23">
        <v>15</v>
      </c>
      <c r="CY11" s="22">
        <v>16</v>
      </c>
      <c r="CZ11" s="22">
        <v>17</v>
      </c>
      <c r="DA11" s="23">
        <v>19</v>
      </c>
      <c r="DB11" s="22">
        <v>20</v>
      </c>
      <c r="DC11" s="23">
        <v>21</v>
      </c>
      <c r="DD11" s="22">
        <v>22</v>
      </c>
      <c r="DE11" s="23">
        <v>23</v>
      </c>
      <c r="DF11" s="23">
        <v>24</v>
      </c>
      <c r="DG11" s="22">
        <v>26</v>
      </c>
      <c r="DH11" s="36">
        <f>COUNTIF(E11:DG11,"РУС")</f>
        <v>0</v>
      </c>
      <c r="DI11" s="37">
        <f>COUNTIF(E11:DG11,"МАТ")</f>
        <v>0</v>
      </c>
      <c r="DJ11" s="36">
        <f>COUNTIF(E11:DG11,"БИО")</f>
        <v>0</v>
      </c>
      <c r="DK11" s="36">
        <f>COUNTIF(E11:DG11,"ГЕО")</f>
        <v>0</v>
      </c>
      <c r="DL11" s="36">
        <f>COUNTIF(E11:DG11,"ИНФ")</f>
        <v>0</v>
      </c>
      <c r="DM11" s="36">
        <f>COUNTIF(E11:DG11,"ИСТ")</f>
        <v>0</v>
      </c>
      <c r="DN11" s="36">
        <f>COUNTIF(E11:DG11,"ЛИТ")</f>
        <v>0</v>
      </c>
      <c r="DO11" s="36">
        <f>COUNTIF(E11:DG11,"ОБЩ")</f>
        <v>0</v>
      </c>
      <c r="DP11" s="36">
        <f>COUNTIF(E11:DG11,"ФИЗ")</f>
        <v>0</v>
      </c>
      <c r="DQ11" s="36">
        <f>COUNTIF(E11:DG11,"ХИМ")</f>
        <v>0</v>
      </c>
      <c r="DR11" s="36">
        <f>COUNTIF(E11:DG11,"АНГ")</f>
        <v>0</v>
      </c>
      <c r="DS11" s="36">
        <f>COUNTIF(E11:DG11,"КУБ")</f>
        <v>0</v>
      </c>
      <c r="DT11" s="36">
        <v>0</v>
      </c>
      <c r="DU11" s="36">
        <f>COUNTIF(E11:DG11,"ОБЗ")</f>
        <v>0</v>
      </c>
      <c r="DV11" s="38">
        <f>DH11*100/('кол-во часов'!B7*18)</f>
        <v>0</v>
      </c>
      <c r="DW11" s="35">
        <f>DI11*100/('кол-во часов'!C7*18)</f>
        <v>0</v>
      </c>
      <c r="DX11" s="35">
        <v>0</v>
      </c>
      <c r="DY11" s="35">
        <v>0</v>
      </c>
      <c r="DZ11" s="35">
        <f>DL11*100/('кол-во часов'!F7*18)</f>
        <v>0</v>
      </c>
      <c r="EA11" s="35">
        <f>DM11*100/('кол-во часов'!G7*18)</f>
        <v>0</v>
      </c>
      <c r="EB11" s="35">
        <f>DN11*100/('кол-во часов'!H7*18)</f>
        <v>0</v>
      </c>
      <c r="EC11" s="35">
        <f>DO11*100/('кол-во часов'!I7*18)</f>
        <v>0</v>
      </c>
      <c r="ED11" s="35">
        <f>DP11*100/('кол-во часов'!J7*18)</f>
        <v>0</v>
      </c>
      <c r="EE11" s="35">
        <v>0</v>
      </c>
      <c r="EF11" s="35">
        <f>DR11*100/('кол-во часов'!L7*18)</f>
        <v>0</v>
      </c>
      <c r="EG11" s="35">
        <f>DS11*100/('кол-во часов'!M7*18)</f>
        <v>0</v>
      </c>
      <c r="EH11" s="35">
        <v>0</v>
      </c>
      <c r="EI11" s="35">
        <f>DU11*100/('кол-во часов'!N7*18)</f>
        <v>0</v>
      </c>
    </row>
    <row r="12" spans="1:139" s="25" customFormat="1" ht="16.2" customHeight="1">
      <c r="A12" s="17" t="s">
        <v>11</v>
      </c>
      <c r="B12" s="6" t="s">
        <v>12</v>
      </c>
      <c r="E12" s="58" t="s">
        <v>34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9" t="s">
        <v>35</v>
      </c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60" t="s">
        <v>36</v>
      </c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2" t="s">
        <v>37</v>
      </c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57" t="s">
        <v>38</v>
      </c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R12" s="28"/>
      <c r="DS12" s="29"/>
      <c r="DT12" s="29"/>
      <c r="DU12" s="29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</row>
    <row r="13" spans="1:139" ht="15.75" customHeight="1">
      <c r="A13" s="17" t="s">
        <v>0</v>
      </c>
      <c r="B13" s="6" t="s">
        <v>1</v>
      </c>
      <c r="DV13" s="1"/>
    </row>
    <row r="14" spans="1:139" ht="15.75" customHeight="1">
      <c r="A14" s="2" t="s">
        <v>17</v>
      </c>
      <c r="B14" s="6" t="s">
        <v>18</v>
      </c>
    </row>
    <row r="15" spans="1:139" ht="15.75" customHeight="1">
      <c r="A15" s="2" t="s">
        <v>33</v>
      </c>
      <c r="B15" s="6" t="s">
        <v>8</v>
      </c>
    </row>
    <row r="16" spans="1:139" ht="15.75" customHeight="1">
      <c r="A16" s="12" t="s">
        <v>19</v>
      </c>
      <c r="B16" s="15" t="s">
        <v>20</v>
      </c>
    </row>
    <row r="17" spans="1:1" ht="15.75" customHeight="1"/>
    <row r="18" spans="1:1" ht="42" customHeight="1">
      <c r="A18" s="10" t="s">
        <v>28</v>
      </c>
    </row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</sheetData>
  <sortState ref="A2:B25">
    <sortCondition ref="A2:A25"/>
  </sortState>
  <mergeCells count="18">
    <mergeCell ref="A2:B2"/>
    <mergeCell ref="R3:AI3"/>
    <mergeCell ref="F2:J2"/>
    <mergeCell ref="R4:AG4"/>
    <mergeCell ref="F4:N4"/>
    <mergeCell ref="F3:N3"/>
    <mergeCell ref="DV6:EI6"/>
    <mergeCell ref="CR6:DG6"/>
    <mergeCell ref="E12:X12"/>
    <mergeCell ref="Y12:AV12"/>
    <mergeCell ref="AW12:BP12"/>
    <mergeCell ref="BQ12:CQ12"/>
    <mergeCell ref="CR12:DG12"/>
    <mergeCell ref="DH6:DU6"/>
    <mergeCell ref="E6:X6"/>
    <mergeCell ref="Y6:AV6"/>
    <mergeCell ref="AW6:BP6"/>
    <mergeCell ref="BQ6:CQ6"/>
  </mergeCells>
  <pageMargins left="0" right="0" top="1.1417322834645669" bottom="1.1417322834645669" header="0.74803149606299213" footer="0.74803149606299213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N7"/>
  <sheetViews>
    <sheetView workbookViewId="0">
      <selection activeCell="M16" sqref="M16"/>
    </sheetView>
  </sheetViews>
  <sheetFormatPr defaultRowHeight="13.8"/>
  <cols>
    <col min="2" max="2" width="5.296875" bestFit="1" customWidth="1"/>
    <col min="3" max="3" width="5.3984375" bestFit="1" customWidth="1"/>
    <col min="4" max="4" width="5.5" bestFit="1" customWidth="1"/>
    <col min="5" max="5" width="5.19921875" bestFit="1" customWidth="1"/>
    <col min="6" max="6" width="5.8984375" bestFit="1" customWidth="1"/>
    <col min="7" max="7" width="5.296875" bestFit="1" customWidth="1"/>
    <col min="8" max="8" width="5.3984375" bestFit="1" customWidth="1"/>
    <col min="9" max="9" width="6.19921875" bestFit="1" customWidth="1"/>
    <col min="10" max="10" width="5.5" bestFit="1" customWidth="1"/>
    <col min="11" max="11" width="4.8984375" customWidth="1"/>
    <col min="12" max="12" width="5.09765625" bestFit="1" customWidth="1"/>
    <col min="13" max="13" width="5.296875" bestFit="1" customWidth="1"/>
    <col min="14" max="14" width="5.09765625" bestFit="1" customWidth="1"/>
  </cols>
  <sheetData>
    <row r="2" spans="1:14" ht="17.399999999999999">
      <c r="B2" s="69" t="s">
        <v>40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15.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5.6">
      <c r="A4" s="32" t="s">
        <v>27</v>
      </c>
      <c r="B4" s="24" t="s">
        <v>1</v>
      </c>
      <c r="C4" s="24" t="s">
        <v>4</v>
      </c>
      <c r="D4" s="24" t="s">
        <v>22</v>
      </c>
      <c r="E4" s="24" t="s">
        <v>14</v>
      </c>
      <c r="F4" s="24" t="s">
        <v>16</v>
      </c>
      <c r="G4" s="24" t="s">
        <v>10</v>
      </c>
      <c r="H4" s="24" t="s">
        <v>3</v>
      </c>
      <c r="I4" s="24" t="s">
        <v>12</v>
      </c>
      <c r="J4" s="24" t="s">
        <v>18</v>
      </c>
      <c r="K4" s="24" t="s">
        <v>20</v>
      </c>
      <c r="L4" s="24" t="s">
        <v>6</v>
      </c>
      <c r="M4" s="24" t="s">
        <v>24</v>
      </c>
      <c r="N4" s="24" t="s">
        <v>30</v>
      </c>
    </row>
    <row r="5" spans="1:14" ht="15.6">
      <c r="A5" s="26">
        <v>9</v>
      </c>
      <c r="B5" s="54">
        <v>3</v>
      </c>
      <c r="C5" s="55">
        <v>6</v>
      </c>
      <c r="D5" s="55">
        <v>2</v>
      </c>
      <c r="E5" s="55">
        <v>2</v>
      </c>
      <c r="F5" s="55">
        <v>1</v>
      </c>
      <c r="G5" s="55">
        <v>3</v>
      </c>
      <c r="H5" s="55">
        <v>3</v>
      </c>
      <c r="I5" s="55">
        <v>1</v>
      </c>
      <c r="J5" s="55">
        <v>3</v>
      </c>
      <c r="K5" s="55">
        <v>2</v>
      </c>
      <c r="L5" s="55">
        <v>3</v>
      </c>
      <c r="M5" s="55">
        <v>1</v>
      </c>
      <c r="N5" s="55">
        <v>1</v>
      </c>
    </row>
    <row r="6" spans="1:14" ht="15.6">
      <c r="A6" s="26">
        <v>10</v>
      </c>
      <c r="B6" s="55">
        <v>3</v>
      </c>
      <c r="C6" s="55">
        <v>6</v>
      </c>
      <c r="D6" s="55">
        <v>1</v>
      </c>
      <c r="E6" s="55">
        <v>1</v>
      </c>
      <c r="F6" s="55">
        <v>1</v>
      </c>
      <c r="G6" s="55">
        <v>2</v>
      </c>
      <c r="H6" s="55">
        <v>3</v>
      </c>
      <c r="I6" s="55">
        <v>4</v>
      </c>
      <c r="J6" s="55">
        <v>2</v>
      </c>
      <c r="K6" s="55">
        <v>1</v>
      </c>
      <c r="L6" s="55">
        <v>3</v>
      </c>
      <c r="M6" s="55">
        <v>1</v>
      </c>
      <c r="N6" s="55">
        <v>1</v>
      </c>
    </row>
    <row r="7" spans="1:14" ht="15.6">
      <c r="A7" s="26">
        <v>11</v>
      </c>
      <c r="B7" s="55">
        <v>3</v>
      </c>
      <c r="C7" s="55">
        <v>6</v>
      </c>
      <c r="D7" s="55">
        <v>0</v>
      </c>
      <c r="E7" s="55">
        <v>0</v>
      </c>
      <c r="F7" s="55">
        <v>1</v>
      </c>
      <c r="G7" s="55">
        <v>2</v>
      </c>
      <c r="H7" s="55">
        <v>3</v>
      </c>
      <c r="I7" s="55">
        <v>4</v>
      </c>
      <c r="J7" s="55">
        <v>2</v>
      </c>
      <c r="K7" s="55">
        <v>0</v>
      </c>
      <c r="L7" s="55">
        <v>3</v>
      </c>
      <c r="M7" s="55">
        <v>1</v>
      </c>
      <c r="N7" s="55">
        <v>1</v>
      </c>
    </row>
  </sheetData>
  <mergeCells count="1">
    <mergeCell ref="B2:N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E6" sqref="E6"/>
    </sheetView>
  </sheetViews>
  <sheetFormatPr defaultRowHeight="13.8"/>
  <cols>
    <col min="1" max="1" width="88.19921875" customWidth="1"/>
  </cols>
  <sheetData>
    <row r="1" spans="1:1" ht="29.4" customHeight="1">
      <c r="A1" s="41" t="s">
        <v>42</v>
      </c>
    </row>
    <row r="2" spans="1:1" ht="70.8" customHeight="1">
      <c r="A2" s="39" t="s">
        <v>43</v>
      </c>
    </row>
    <row r="3" spans="1:1" ht="67.8" customHeight="1">
      <c r="A3" s="39" t="s">
        <v>44</v>
      </c>
    </row>
    <row r="4" spans="1:1" ht="39.6" customHeight="1">
      <c r="A4" s="40" t="s">
        <v>45</v>
      </c>
    </row>
    <row r="5" spans="1:1" ht="18">
      <c r="A5" s="40"/>
    </row>
    <row r="6" spans="1:1" ht="54">
      <c r="A6" s="39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Диана Воронина</cp:lastModifiedBy>
  <cp:lastPrinted>2025-01-14T11:08:21Z</cp:lastPrinted>
  <dcterms:created xsi:type="dcterms:W3CDTF">2021-09-20T17:47:09Z</dcterms:created>
  <dcterms:modified xsi:type="dcterms:W3CDTF">2025-01-31T18:40:29Z</dcterms:modified>
</cp:coreProperties>
</file>